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timepunch.sharepoint.com/sites/marketing/Freigegebene Dokumente/Zeiterfassung Excel/"/>
    </mc:Choice>
  </mc:AlternateContent>
  <xr:revisionPtr revIDLastSave="4" documentId="13_ncr:1_{E4F3A936-8085-4283-BA68-19A9CEF3E51D}" xr6:coauthVersionLast="47" xr6:coauthVersionMax="47" xr10:uidLastSave="{8A66D89B-9CFB-4DC0-8699-A71209F78946}"/>
  <bookViews>
    <workbookView xWindow="-18150" yWindow="-16320" windowWidth="29040" windowHeight="16440" xr2:uid="{FBC26F96-BFFE-4A51-B937-A52747CF5765}"/>
  </bookViews>
  <sheets>
    <sheet name="Zeiterfassung 2026" sheetId="1" r:id="rId1"/>
    <sheet name="Konfiguration" sheetId="2" state="hidden" r:id="rId2"/>
  </sheets>
  <definedNames>
    <definedName name="_xlnm.Print_Area" localSheetId="0">'Zeiterfassung 2026'!$B$2:$K$40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H40" i="1"/>
  <c r="G11" i="1"/>
  <c r="I11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0" i="1"/>
  <c r="I10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9" i="1"/>
  <c r="J6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C39" i="1" s="1"/>
  <c r="C9" i="1" l="1"/>
  <c r="C32" i="1"/>
  <c r="C24" i="1"/>
  <c r="C16" i="1"/>
  <c r="C34" i="1"/>
  <c r="C18" i="1"/>
  <c r="C33" i="1"/>
  <c r="C25" i="1"/>
  <c r="C17" i="1"/>
  <c r="C31" i="1"/>
  <c r="C23" i="1"/>
  <c r="C15" i="1"/>
  <c r="C26" i="1"/>
  <c r="C14" i="1"/>
  <c r="C37" i="1"/>
  <c r="C29" i="1"/>
  <c r="C21" i="1"/>
  <c r="C13" i="1"/>
  <c r="C30" i="1"/>
  <c r="C36" i="1"/>
  <c r="C28" i="1"/>
  <c r="C20" i="1"/>
  <c r="C12" i="1"/>
  <c r="C10" i="1"/>
  <c r="C38" i="1"/>
  <c r="C22" i="1"/>
  <c r="C35" i="1"/>
  <c r="C27" i="1"/>
  <c r="C19" i="1"/>
  <c r="C11" i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G40" i="1"/>
  <c r="I40" i="1" s="1"/>
  <c r="I4" i="1"/>
  <c r="I5" i="1"/>
</calcChain>
</file>

<file path=xl/sharedStrings.xml><?xml version="1.0" encoding="utf-8"?>
<sst xmlns="http://schemas.openxmlformats.org/spreadsheetml/2006/main" count="74" uniqueCount="58">
  <si>
    <t>Monat / Jahr:</t>
  </si>
  <si>
    <t>Datum</t>
  </si>
  <si>
    <t>Tag</t>
  </si>
  <si>
    <t>Beginn</t>
  </si>
  <si>
    <t>Pause</t>
  </si>
  <si>
    <t>Ende</t>
  </si>
  <si>
    <t>Arbeit</t>
  </si>
  <si>
    <t>Sollzeit</t>
  </si>
  <si>
    <t>Vermerk</t>
  </si>
  <si>
    <t>Bemerkung</t>
  </si>
  <si>
    <t>Gleitzeitkonto</t>
  </si>
  <si>
    <t>Monat / Jahr</t>
  </si>
  <si>
    <t>Urlaub</t>
  </si>
  <si>
    <t>Sonderurlaub</t>
  </si>
  <si>
    <t>Überstundenabbau</t>
  </si>
  <si>
    <t>Erholungsurlaub</t>
  </si>
  <si>
    <t>Geburt des eigenen Kindes</t>
  </si>
  <si>
    <t>Pflege von Angehörigen</t>
  </si>
  <si>
    <t>Überstunden abbauen</t>
  </si>
  <si>
    <t>Umzug in eine andere Stadt</t>
  </si>
  <si>
    <t>25-jähriges Arbeitsjubiläum</t>
  </si>
  <si>
    <t>40-jähriges Arbeitsjubiläum</t>
  </si>
  <si>
    <t>Arzttermin während der Arbeitszeit</t>
  </si>
  <si>
    <t>Berufsschule</t>
  </si>
  <si>
    <t>Betriebsurlaub</t>
  </si>
  <si>
    <t>Elternzeit</t>
  </si>
  <si>
    <t>Krankheit</t>
  </si>
  <si>
    <t>Krankheit des eigenen Kindes</t>
  </si>
  <si>
    <t>Langzeitkrank nach 6 Wochen</t>
  </si>
  <si>
    <t>Mutterschutz</t>
  </si>
  <si>
    <t>Tod des Ehepartners</t>
  </si>
  <si>
    <t>Unentschuldigtes Fehlen</t>
  </si>
  <si>
    <t>Arbeitszeit</t>
  </si>
  <si>
    <t>Abwesenheit</t>
  </si>
  <si>
    <t>Krankheit (unbezahlt)</t>
  </si>
  <si>
    <t>Max Mustermann</t>
  </si>
  <si>
    <t>Summe Stunden</t>
  </si>
  <si>
    <t>Gleitzeit</t>
  </si>
  <si>
    <t>Tägliche Arbeitszeit</t>
  </si>
  <si>
    <t>Personalnummer:</t>
  </si>
  <si>
    <t>Keine Lust mehr, alles manuell auszufüllen?</t>
  </si>
  <si>
    <t>... automatische Zeiterfassung der Arbeitszeit am PC</t>
  </si>
  <si>
    <t xml:space="preserve">Informiere Dich auf </t>
  </si>
  <si>
    <t>https://www.timepunch.de</t>
  </si>
  <si>
    <t>oder lass Dir ein Angebot erstellen auf</t>
  </si>
  <si>
    <t>https://beratung.timepunch.de</t>
  </si>
  <si>
    <t>Hinweis zur Nutzung:</t>
  </si>
  <si>
    <t>2. Nach Auswahl des Monats E6, werden die Tage korrekt angezeigt</t>
  </si>
  <si>
    <t>3. Uhrzeit und Pause muss im Format HH:MM angegeben werden. (z.B. 8:40)</t>
  </si>
  <si>
    <t>1. Nur die farblich markierten Felder können bearbeitet werden.</t>
  </si>
  <si>
    <t>4. Vor dem Ausdruck kann die farbliche Hinterlegung entfernt werden.</t>
  </si>
  <si>
    <t>5. Es wird nur der Stundennachweis ausgedruckt</t>
  </si>
  <si>
    <t>Name der Mitarbeiter/in:</t>
  </si>
  <si>
    <t>… klassische Zeiterfassung mit Schlüsselanhänger am Terminal</t>
  </si>
  <si>
    <t>… robuste Zeiterfassung auf einem Werkstatt PC</t>
  </si>
  <si>
    <t>TimePunch, das ist die …</t>
  </si>
  <si>
    <t>… moderne Online-Zeiterfassung über das eigene Smartphone</t>
  </si>
  <si>
    <r>
      <t xml:space="preserve">Dann entdecke jetzt </t>
    </r>
    <r>
      <rPr>
        <b/>
        <i/>
        <sz val="11"/>
        <color theme="9" tint="-0.249977111117893"/>
        <rFont val="Calibri"/>
        <family val="2"/>
        <scheme val="minor"/>
      </rPr>
      <t>TimePunch!</t>
    </r>
    <r>
      <rPr>
        <sz val="11"/>
        <color theme="1"/>
        <rFont val="Calibri"/>
        <family val="2"/>
        <scheme val="minor"/>
      </rPr>
      <t xml:space="preserve"> dem </t>
    </r>
    <r>
      <rPr>
        <b/>
        <sz val="11"/>
        <color theme="9" tint="-0.249977111117893"/>
        <rFont val="Calibri"/>
        <family val="2"/>
        <scheme val="minor"/>
      </rPr>
      <t>besten Zeiterfassungssystem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9" tint="-0.249977111117893"/>
        <rFont val="Calibri"/>
        <family val="2"/>
        <scheme val="minor"/>
      </rPr>
      <t>2024</t>
    </r>
    <r>
      <rPr>
        <sz val="11"/>
        <color theme="1"/>
        <rFont val="Calibri"/>
        <family val="2"/>
        <scheme val="minor"/>
      </rPr>
      <t xml:space="preserve"> für Enterprises getested von </t>
    </r>
    <r>
      <rPr>
        <b/>
        <sz val="11"/>
        <color theme="9" tint="-0.249977111117893"/>
        <rFont val="Calibri"/>
        <family val="2"/>
        <scheme val="minor"/>
      </rPr>
      <t>trusted.de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</si>
</sst>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yy"/>
    <numFmt numFmtId="165" formatCode="ddd"/>
    <numFmt numFmtId="166" formatCode="h:mm;@"/>
    <numFmt numFmtId="167" formatCode="[h]:m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14" fontId="3" fillId="0" borderId="1" xfId="0" applyNumberFormat="1" applyFont="1" applyBorder="1"/>
    <xf numFmtId="165" fontId="3" fillId="0" borderId="0" xfId="0" applyNumberFormat="1" applyFont="1" applyAlignment="1">
      <alignment horizontal="center"/>
    </xf>
    <xf numFmtId="14" fontId="3" fillId="0" borderId="3" xfId="0" applyNumberFormat="1" applyFont="1" applyBorder="1"/>
    <xf numFmtId="165" fontId="3" fillId="0" borderId="4" xfId="0" applyNumberFormat="1" applyFont="1" applyBorder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/>
    <xf numFmtId="164" fontId="0" fillId="2" borderId="0" xfId="0" applyNumberFormat="1" applyFill="1" applyAlignment="1" applyProtection="1">
      <alignment horizontal="left"/>
      <protection locked="0"/>
    </xf>
    <xf numFmtId="166" fontId="3" fillId="2" borderId="0" xfId="0" applyNumberFormat="1" applyFont="1" applyFill="1" applyAlignment="1" applyProtection="1">
      <alignment horizontal="center"/>
      <protection locked="0"/>
    </xf>
    <xf numFmtId="166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166" fontId="0" fillId="0" borderId="0" xfId="0" applyNumberFormat="1"/>
    <xf numFmtId="167" fontId="1" fillId="0" borderId="0" xfId="0" applyNumberFormat="1" applyFont="1" applyAlignment="1">
      <alignment horizontal="center"/>
    </xf>
    <xf numFmtId="167" fontId="0" fillId="2" borderId="0" xfId="0" applyNumberFormat="1" applyFill="1" applyAlignment="1" applyProtection="1">
      <alignment horizontal="center"/>
      <protection locked="0"/>
    </xf>
    <xf numFmtId="167" fontId="3" fillId="0" borderId="2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4" fontId="0" fillId="3" borderId="1" xfId="0" applyNumberFormat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2" xfId="0" applyFill="1" applyBorder="1"/>
    <xf numFmtId="0" fontId="0" fillId="3" borderId="1" xfId="0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left"/>
    </xf>
    <xf numFmtId="0" fontId="7" fillId="4" borderId="7" xfId="1" applyFont="1" applyFill="1" applyBorder="1"/>
    <xf numFmtId="0" fontId="1" fillId="4" borderId="8" xfId="0" applyFont="1" applyFill="1" applyBorder="1"/>
    <xf numFmtId="14" fontId="8" fillId="4" borderId="6" xfId="0" applyNumberFormat="1" applyFont="1" applyFill="1" applyBorder="1"/>
    <xf numFmtId="0" fontId="9" fillId="4" borderId="7" xfId="0" applyFont="1" applyFill="1" applyBorder="1"/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/>
    <xf numFmtId="0" fontId="7" fillId="4" borderId="7" xfId="1" applyFont="1" applyFill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770283</xdr:colOff>
      <xdr:row>1</xdr:row>
      <xdr:rowOff>41415</xdr:rowOff>
    </xdr:from>
    <xdr:to>
      <xdr:col>10</xdr:col>
      <xdr:colOff>894521</xdr:colOff>
      <xdr:row>3</xdr:row>
      <xdr:rowOff>3462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E25CF89-914C-49ED-9720-4A091E67B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326" y="231915"/>
          <a:ext cx="2327412" cy="425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eratung.timepunch.de/" TargetMode="External"/><Relationship Id="rId1" Type="http://schemas.openxmlformats.org/officeDocument/2006/relationships/hyperlink" Target="https://www.timepunch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4B8D-1081-46D1-AA80-33AC9C86798B}">
  <sheetPr codeName="Tabelle1"/>
  <dimension ref="B2:O52"/>
  <sheetViews>
    <sheetView tabSelected="1" zoomScale="115" zoomScaleNormal="115" workbookViewId="0">
      <selection activeCell="D9" sqref="D9"/>
    </sheetView>
  </sheetViews>
  <sheetFormatPr baseColWidth="10" defaultRowHeight="14.35" x14ac:dyDescent="0.5"/>
  <cols>
    <col min="2" max="2" width="11.46875" customWidth="1"/>
    <col min="3" max="3" width="8.52734375" customWidth="1"/>
    <col min="4" max="5" width="11.46875" customWidth="1"/>
    <col min="7" max="7" width="11.46875" style="4"/>
    <col min="9" max="9" width="12.52734375" bestFit="1" customWidth="1"/>
    <col min="10" max="10" width="33" bestFit="1" customWidth="1"/>
    <col min="11" max="11" width="13.703125" bestFit="1" customWidth="1"/>
    <col min="13" max="14" width="0" hidden="1" customWidth="1"/>
  </cols>
  <sheetData>
    <row r="2" spans="2:15" ht="30.7" x14ac:dyDescent="1">
      <c r="B2" s="10" t="s">
        <v>38</v>
      </c>
    </row>
    <row r="3" spans="2:15" ht="5.25" customHeight="1" x14ac:dyDescent="0.5"/>
    <row r="4" spans="2:15" x14ac:dyDescent="0.5">
      <c r="B4" s="1" t="s">
        <v>52</v>
      </c>
      <c r="E4" s="17" t="s">
        <v>35</v>
      </c>
      <c r="F4" s="18"/>
      <c r="H4" t="s">
        <v>26</v>
      </c>
      <c r="I4">
        <f>SUM(M9:M39)</f>
        <v>0</v>
      </c>
    </row>
    <row r="5" spans="2:15" x14ac:dyDescent="0.5">
      <c r="B5" s="1" t="s">
        <v>39</v>
      </c>
      <c r="E5" s="17">
        <v>4711</v>
      </c>
      <c r="H5" t="s">
        <v>12</v>
      </c>
      <c r="I5">
        <f>SUM(N9:N39)</f>
        <v>0</v>
      </c>
    </row>
    <row r="6" spans="2:15" x14ac:dyDescent="0.5">
      <c r="B6" s="1" t="s">
        <v>0</v>
      </c>
      <c r="E6" s="19">
        <v>44561</v>
      </c>
      <c r="J6" s="9" t="str">
        <f>"Überstunden am " &amp; TEXT(E6-1,"TT.MM.JJJJ")</f>
        <v>Überstunden am 31.12.2025</v>
      </c>
      <c r="K6" s="26">
        <v>0</v>
      </c>
      <c r="O6" s="1" t="s">
        <v>46</v>
      </c>
    </row>
    <row r="7" spans="2:15" ht="6" customHeight="1" thickBot="1" x14ac:dyDescent="0.55000000000000004"/>
    <row r="8" spans="2:15" ht="14.7" thickBot="1" x14ac:dyDescent="0.55000000000000004">
      <c r="B8" s="5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37</v>
      </c>
      <c r="J8" s="7" t="s">
        <v>9</v>
      </c>
      <c r="K8" s="8" t="s">
        <v>10</v>
      </c>
      <c r="M8" s="16" t="s">
        <v>26</v>
      </c>
      <c r="N8" s="16" t="s">
        <v>12</v>
      </c>
      <c r="O8" t="s">
        <v>49</v>
      </c>
    </row>
    <row r="9" spans="2:15" ht="14.2" customHeight="1" x14ac:dyDescent="0.5">
      <c r="B9" s="11">
        <f>E6</f>
        <v>44561</v>
      </c>
      <c r="C9" s="12">
        <f>IF(B9="","",WEEKDAY(B9,16))</f>
        <v>6</v>
      </c>
      <c r="D9" s="20">
        <v>0.33333333333333331</v>
      </c>
      <c r="E9" s="20">
        <v>2.0833333333333332E-2</v>
      </c>
      <c r="F9" s="20">
        <v>0.70833333333333337</v>
      </c>
      <c r="G9" s="29">
        <f>IF(D9="","",(F9-D9-E9))</f>
        <v>0.35416666666666674</v>
      </c>
      <c r="H9" s="20">
        <v>0.33333333333333331</v>
      </c>
      <c r="I9" s="29">
        <f t="shared" ref="I9:I39" si="0">IF(G9="",IF(H9="","",-H9),G9-H9)</f>
        <v>2.0833333333333426E-2</v>
      </c>
      <c r="J9" s="22"/>
      <c r="K9" s="27">
        <f>K6+IF(I9="",0,I9)</f>
        <v>2.0833333333333426E-2</v>
      </c>
      <c r="M9">
        <f>IF(J9="Krankheit",1,0)</f>
        <v>0</v>
      </c>
      <c r="N9">
        <f>IF(J9="Erholungsurlaub",1,IF(J9="Betriebsurlaub",1,0))</f>
        <v>0</v>
      </c>
      <c r="O9" t="s">
        <v>47</v>
      </c>
    </row>
    <row r="10" spans="2:15" ht="14.2" customHeight="1" x14ac:dyDescent="0.5">
      <c r="B10" s="11">
        <f>IF(B9="","",IF(DAY(B9+1)&lt;DAY(B9),"",B9+1))</f>
        <v>44562</v>
      </c>
      <c r="C10" s="12">
        <f t="shared" ref="C10:C39" si="1">IF(B10="","",WEEKDAY(B10,16))</f>
        <v>7</v>
      </c>
      <c r="D10" s="20"/>
      <c r="E10" s="20"/>
      <c r="F10" s="20"/>
      <c r="G10" s="29" t="str">
        <f>IF(D10="","",(F10-D10-E10))</f>
        <v/>
      </c>
      <c r="H10" s="20"/>
      <c r="I10" s="29" t="str">
        <f t="shared" si="0"/>
        <v/>
      </c>
      <c r="J10" s="22"/>
      <c r="K10" s="27">
        <f>K9+IF(I10="",0,I10)</f>
        <v>2.0833333333333426E-2</v>
      </c>
      <c r="M10">
        <f t="shared" ref="M10:M39" si="2">IF(J10="Krankheit",1,0)</f>
        <v>0</v>
      </c>
      <c r="N10">
        <f t="shared" ref="N10:N39" si="3">IF(J10="Erholungsurlaub",1,IF(J10="Betriebsurlaub",1,0))</f>
        <v>0</v>
      </c>
      <c r="O10" t="s">
        <v>48</v>
      </c>
    </row>
    <row r="11" spans="2:15" ht="14.2" customHeight="1" x14ac:dyDescent="0.5">
      <c r="B11" s="11">
        <f t="shared" ref="B11:B39" si="4">IF(B10="","",IF(DAY(B10+1)&lt;DAY(B10),"",B10+1))</f>
        <v>44563</v>
      </c>
      <c r="C11" s="12">
        <f t="shared" si="1"/>
        <v>1</v>
      </c>
      <c r="D11" s="20"/>
      <c r="E11" s="20"/>
      <c r="F11" s="20"/>
      <c r="G11" s="29" t="str">
        <f>IF(D11="","",(F11-D11-E11))</f>
        <v/>
      </c>
      <c r="H11" s="20"/>
      <c r="I11" s="29" t="str">
        <f t="shared" si="0"/>
        <v/>
      </c>
      <c r="J11" s="22"/>
      <c r="K11" s="27">
        <f t="shared" ref="K11:K38" si="5">K10+IF(I11="",0,I11)</f>
        <v>2.0833333333333426E-2</v>
      </c>
      <c r="M11">
        <f t="shared" si="2"/>
        <v>0</v>
      </c>
      <c r="N11">
        <f t="shared" si="3"/>
        <v>0</v>
      </c>
      <c r="O11" t="s">
        <v>50</v>
      </c>
    </row>
    <row r="12" spans="2:15" ht="14.2" customHeight="1" x14ac:dyDescent="0.5">
      <c r="B12" s="11">
        <f t="shared" si="4"/>
        <v>44564</v>
      </c>
      <c r="C12" s="12">
        <f t="shared" si="1"/>
        <v>2</v>
      </c>
      <c r="D12" s="20"/>
      <c r="E12" s="20"/>
      <c r="F12" s="20"/>
      <c r="G12" s="29" t="str">
        <f t="shared" ref="G12:G39" si="6">IF(D12="","",(F12-D12-E12))</f>
        <v/>
      </c>
      <c r="H12" s="20"/>
      <c r="I12" s="29" t="str">
        <f t="shared" si="0"/>
        <v/>
      </c>
      <c r="J12" s="22"/>
      <c r="K12" s="27">
        <f t="shared" si="5"/>
        <v>2.0833333333333426E-2</v>
      </c>
      <c r="M12">
        <f t="shared" si="2"/>
        <v>0</v>
      </c>
      <c r="N12">
        <f t="shared" si="3"/>
        <v>0</v>
      </c>
      <c r="O12" t="s">
        <v>51</v>
      </c>
    </row>
    <row r="13" spans="2:15" ht="14.2" customHeight="1" x14ac:dyDescent="0.5">
      <c r="B13" s="11">
        <f t="shared" si="4"/>
        <v>44565</v>
      </c>
      <c r="C13" s="12">
        <f t="shared" si="1"/>
        <v>3</v>
      </c>
      <c r="D13" s="20"/>
      <c r="E13" s="20"/>
      <c r="F13" s="20"/>
      <c r="G13" s="29" t="str">
        <f t="shared" si="6"/>
        <v/>
      </c>
      <c r="H13" s="20"/>
      <c r="I13" s="29" t="str">
        <f t="shared" si="0"/>
        <v/>
      </c>
      <c r="J13" s="22"/>
      <c r="K13" s="27">
        <f t="shared" si="5"/>
        <v>2.0833333333333426E-2</v>
      </c>
      <c r="M13">
        <f t="shared" si="2"/>
        <v>0</v>
      </c>
      <c r="N13">
        <f t="shared" si="3"/>
        <v>0</v>
      </c>
    </row>
    <row r="14" spans="2:15" ht="14.2" customHeight="1" x14ac:dyDescent="0.5">
      <c r="B14" s="11">
        <f t="shared" si="4"/>
        <v>44566</v>
      </c>
      <c r="C14" s="12">
        <f t="shared" si="1"/>
        <v>4</v>
      </c>
      <c r="D14" s="20"/>
      <c r="E14" s="20"/>
      <c r="F14" s="20"/>
      <c r="G14" s="29" t="str">
        <f t="shared" si="6"/>
        <v/>
      </c>
      <c r="H14" s="20"/>
      <c r="I14" s="29" t="str">
        <f t="shared" si="0"/>
        <v/>
      </c>
      <c r="J14" s="22"/>
      <c r="K14" s="27">
        <f t="shared" si="5"/>
        <v>2.0833333333333426E-2</v>
      </c>
      <c r="M14">
        <f t="shared" si="2"/>
        <v>0</v>
      </c>
      <c r="N14">
        <f t="shared" si="3"/>
        <v>0</v>
      </c>
    </row>
    <row r="15" spans="2:15" ht="14.2" customHeight="1" x14ac:dyDescent="0.5">
      <c r="B15" s="11">
        <f t="shared" si="4"/>
        <v>44567</v>
      </c>
      <c r="C15" s="12">
        <f t="shared" si="1"/>
        <v>5</v>
      </c>
      <c r="D15" s="20"/>
      <c r="E15" s="20"/>
      <c r="F15" s="20"/>
      <c r="G15" s="29" t="str">
        <f t="shared" si="6"/>
        <v/>
      </c>
      <c r="H15" s="20"/>
      <c r="I15" s="29" t="str">
        <f t="shared" si="0"/>
        <v/>
      </c>
      <c r="J15" s="22"/>
      <c r="K15" s="27">
        <f t="shared" si="5"/>
        <v>2.0833333333333426E-2</v>
      </c>
      <c r="M15">
        <f t="shared" si="2"/>
        <v>0</v>
      </c>
      <c r="N15">
        <f t="shared" si="3"/>
        <v>0</v>
      </c>
      <c r="O15" s="24"/>
    </row>
    <row r="16" spans="2:15" ht="14.2" customHeight="1" x14ac:dyDescent="0.5">
      <c r="B16" s="11">
        <f t="shared" si="4"/>
        <v>44568</v>
      </c>
      <c r="C16" s="12">
        <f t="shared" si="1"/>
        <v>6</v>
      </c>
      <c r="D16" s="20"/>
      <c r="E16" s="20"/>
      <c r="F16" s="20"/>
      <c r="G16" s="29" t="str">
        <f t="shared" si="6"/>
        <v/>
      </c>
      <c r="H16" s="20"/>
      <c r="I16" s="29" t="str">
        <f t="shared" si="0"/>
        <v/>
      </c>
      <c r="J16" s="22"/>
      <c r="K16" s="27">
        <f t="shared" si="5"/>
        <v>2.0833333333333426E-2</v>
      </c>
      <c r="M16">
        <f t="shared" si="2"/>
        <v>0</v>
      </c>
      <c r="N16">
        <f t="shared" si="3"/>
        <v>0</v>
      </c>
      <c r="O16" s="24"/>
    </row>
    <row r="17" spans="2:15" ht="14.2" customHeight="1" x14ac:dyDescent="0.5">
      <c r="B17" s="11">
        <f t="shared" si="4"/>
        <v>44569</v>
      </c>
      <c r="C17" s="12">
        <f t="shared" si="1"/>
        <v>7</v>
      </c>
      <c r="D17" s="20"/>
      <c r="E17" s="20"/>
      <c r="F17" s="20"/>
      <c r="G17" s="29" t="str">
        <f t="shared" si="6"/>
        <v/>
      </c>
      <c r="H17" s="20"/>
      <c r="I17" s="29" t="str">
        <f t="shared" si="0"/>
        <v/>
      </c>
      <c r="J17" s="22"/>
      <c r="K17" s="27">
        <f t="shared" si="5"/>
        <v>2.0833333333333426E-2</v>
      </c>
      <c r="M17">
        <f t="shared" si="2"/>
        <v>0</v>
      </c>
      <c r="N17">
        <f t="shared" si="3"/>
        <v>0</v>
      </c>
      <c r="O17" s="24"/>
    </row>
    <row r="18" spans="2:15" ht="14.2" customHeight="1" x14ac:dyDescent="0.5">
      <c r="B18" s="11">
        <f t="shared" si="4"/>
        <v>44570</v>
      </c>
      <c r="C18" s="12">
        <f t="shared" si="1"/>
        <v>1</v>
      </c>
      <c r="D18" s="20"/>
      <c r="E18" s="20"/>
      <c r="F18" s="20"/>
      <c r="G18" s="29" t="str">
        <f t="shared" si="6"/>
        <v/>
      </c>
      <c r="H18" s="20"/>
      <c r="I18" s="29" t="str">
        <f t="shared" si="0"/>
        <v/>
      </c>
      <c r="J18" s="22"/>
      <c r="K18" s="27">
        <f t="shared" si="5"/>
        <v>2.0833333333333426E-2</v>
      </c>
      <c r="M18">
        <f t="shared" si="2"/>
        <v>0</v>
      </c>
      <c r="N18">
        <f t="shared" si="3"/>
        <v>0</v>
      </c>
    </row>
    <row r="19" spans="2:15" ht="14.2" customHeight="1" x14ac:dyDescent="0.5">
      <c r="B19" s="11">
        <f t="shared" si="4"/>
        <v>44571</v>
      </c>
      <c r="C19" s="12">
        <f t="shared" si="1"/>
        <v>2</v>
      </c>
      <c r="D19" s="20"/>
      <c r="E19" s="20"/>
      <c r="F19" s="20"/>
      <c r="G19" s="29" t="str">
        <f t="shared" si="6"/>
        <v/>
      </c>
      <c r="H19" s="20"/>
      <c r="I19" s="29" t="str">
        <f t="shared" si="0"/>
        <v/>
      </c>
      <c r="J19" s="22"/>
      <c r="K19" s="27">
        <f t="shared" si="5"/>
        <v>2.0833333333333426E-2</v>
      </c>
      <c r="M19">
        <f t="shared" si="2"/>
        <v>0</v>
      </c>
      <c r="N19">
        <f t="shared" si="3"/>
        <v>0</v>
      </c>
    </row>
    <row r="20" spans="2:15" ht="14.2" customHeight="1" x14ac:dyDescent="0.5">
      <c r="B20" s="11">
        <f t="shared" si="4"/>
        <v>44572</v>
      </c>
      <c r="C20" s="12">
        <f t="shared" si="1"/>
        <v>3</v>
      </c>
      <c r="D20" s="20"/>
      <c r="E20" s="20"/>
      <c r="F20" s="20"/>
      <c r="G20" s="29" t="str">
        <f t="shared" si="6"/>
        <v/>
      </c>
      <c r="H20" s="20"/>
      <c r="I20" s="29" t="str">
        <f t="shared" si="0"/>
        <v/>
      </c>
      <c r="J20" s="22"/>
      <c r="K20" s="27">
        <f t="shared" si="5"/>
        <v>2.0833333333333426E-2</v>
      </c>
      <c r="M20">
        <f t="shared" si="2"/>
        <v>0</v>
      </c>
      <c r="N20">
        <f t="shared" si="3"/>
        <v>0</v>
      </c>
    </row>
    <row r="21" spans="2:15" ht="14.2" customHeight="1" x14ac:dyDescent="0.5">
      <c r="B21" s="11">
        <f t="shared" si="4"/>
        <v>44573</v>
      </c>
      <c r="C21" s="12">
        <f t="shared" si="1"/>
        <v>4</v>
      </c>
      <c r="D21" s="20"/>
      <c r="E21" s="20"/>
      <c r="F21" s="20"/>
      <c r="G21" s="29" t="str">
        <f t="shared" si="6"/>
        <v/>
      </c>
      <c r="H21" s="20"/>
      <c r="I21" s="29" t="str">
        <f t="shared" si="0"/>
        <v/>
      </c>
      <c r="J21" s="22"/>
      <c r="K21" s="27">
        <f t="shared" si="5"/>
        <v>2.0833333333333426E-2</v>
      </c>
      <c r="M21">
        <f t="shared" si="2"/>
        <v>0</v>
      </c>
      <c r="N21">
        <f t="shared" si="3"/>
        <v>0</v>
      </c>
    </row>
    <row r="22" spans="2:15" ht="14.2" customHeight="1" x14ac:dyDescent="0.5">
      <c r="B22" s="11">
        <f t="shared" si="4"/>
        <v>44574</v>
      </c>
      <c r="C22" s="12">
        <f t="shared" si="1"/>
        <v>5</v>
      </c>
      <c r="D22" s="20"/>
      <c r="E22" s="20"/>
      <c r="F22" s="20"/>
      <c r="G22" s="29" t="str">
        <f t="shared" si="6"/>
        <v/>
      </c>
      <c r="H22" s="20"/>
      <c r="I22" s="29" t="str">
        <f t="shared" si="0"/>
        <v/>
      </c>
      <c r="J22" s="22"/>
      <c r="K22" s="27">
        <f t="shared" si="5"/>
        <v>2.0833333333333426E-2</v>
      </c>
      <c r="M22">
        <f t="shared" si="2"/>
        <v>0</v>
      </c>
      <c r="N22">
        <f t="shared" si="3"/>
        <v>0</v>
      </c>
    </row>
    <row r="23" spans="2:15" ht="14.2" customHeight="1" x14ac:dyDescent="0.5">
      <c r="B23" s="11">
        <f t="shared" si="4"/>
        <v>44575</v>
      </c>
      <c r="C23" s="12">
        <f t="shared" si="1"/>
        <v>6</v>
      </c>
      <c r="D23" s="20"/>
      <c r="E23" s="20"/>
      <c r="F23" s="20"/>
      <c r="G23" s="29" t="str">
        <f t="shared" si="6"/>
        <v/>
      </c>
      <c r="H23" s="20"/>
      <c r="I23" s="29" t="str">
        <f t="shared" si="0"/>
        <v/>
      </c>
      <c r="J23" s="22"/>
      <c r="K23" s="27">
        <f t="shared" si="5"/>
        <v>2.0833333333333426E-2</v>
      </c>
      <c r="M23">
        <f t="shared" si="2"/>
        <v>0</v>
      </c>
      <c r="N23">
        <f t="shared" si="3"/>
        <v>0</v>
      </c>
    </row>
    <row r="24" spans="2:15" ht="14.2" customHeight="1" x14ac:dyDescent="0.5">
      <c r="B24" s="11">
        <f t="shared" si="4"/>
        <v>44576</v>
      </c>
      <c r="C24" s="12">
        <f t="shared" si="1"/>
        <v>7</v>
      </c>
      <c r="D24" s="20"/>
      <c r="E24" s="20"/>
      <c r="F24" s="20"/>
      <c r="G24" s="29" t="str">
        <f t="shared" si="6"/>
        <v/>
      </c>
      <c r="H24" s="20"/>
      <c r="I24" s="29" t="str">
        <f t="shared" si="0"/>
        <v/>
      </c>
      <c r="J24" s="22"/>
      <c r="K24" s="27">
        <f t="shared" si="5"/>
        <v>2.0833333333333426E-2</v>
      </c>
      <c r="M24">
        <f t="shared" si="2"/>
        <v>0</v>
      </c>
      <c r="N24">
        <f t="shared" si="3"/>
        <v>0</v>
      </c>
    </row>
    <row r="25" spans="2:15" ht="14.2" customHeight="1" x14ac:dyDescent="0.5">
      <c r="B25" s="11">
        <f t="shared" si="4"/>
        <v>44577</v>
      </c>
      <c r="C25" s="12">
        <f t="shared" si="1"/>
        <v>1</v>
      </c>
      <c r="D25" s="20"/>
      <c r="E25" s="20"/>
      <c r="F25" s="20"/>
      <c r="G25" s="29" t="str">
        <f t="shared" si="6"/>
        <v/>
      </c>
      <c r="H25" s="20"/>
      <c r="I25" s="29" t="str">
        <f t="shared" si="0"/>
        <v/>
      </c>
      <c r="J25" s="22"/>
      <c r="K25" s="27">
        <f t="shared" si="5"/>
        <v>2.0833333333333426E-2</v>
      </c>
      <c r="M25">
        <f t="shared" si="2"/>
        <v>0</v>
      </c>
      <c r="N25">
        <f t="shared" si="3"/>
        <v>0</v>
      </c>
    </row>
    <row r="26" spans="2:15" ht="14.2" customHeight="1" x14ac:dyDescent="0.5">
      <c r="B26" s="11">
        <f t="shared" si="4"/>
        <v>44578</v>
      </c>
      <c r="C26" s="12">
        <f t="shared" si="1"/>
        <v>2</v>
      </c>
      <c r="D26" s="20"/>
      <c r="E26" s="20"/>
      <c r="F26" s="20"/>
      <c r="G26" s="29" t="str">
        <f t="shared" si="6"/>
        <v/>
      </c>
      <c r="H26" s="20"/>
      <c r="I26" s="29" t="str">
        <f t="shared" si="0"/>
        <v/>
      </c>
      <c r="J26" s="22"/>
      <c r="K26" s="27">
        <f t="shared" si="5"/>
        <v>2.0833333333333426E-2</v>
      </c>
      <c r="M26">
        <f t="shared" si="2"/>
        <v>0</v>
      </c>
      <c r="N26">
        <f t="shared" si="3"/>
        <v>0</v>
      </c>
    </row>
    <row r="27" spans="2:15" ht="14.2" customHeight="1" x14ac:dyDescent="0.5">
      <c r="B27" s="11">
        <f t="shared" si="4"/>
        <v>44579</v>
      </c>
      <c r="C27" s="12">
        <f t="shared" si="1"/>
        <v>3</v>
      </c>
      <c r="D27" s="20"/>
      <c r="E27" s="20"/>
      <c r="F27" s="20"/>
      <c r="G27" s="29" t="str">
        <f t="shared" si="6"/>
        <v/>
      </c>
      <c r="H27" s="20"/>
      <c r="I27" s="29" t="str">
        <f t="shared" si="0"/>
        <v/>
      </c>
      <c r="J27" s="22"/>
      <c r="K27" s="27">
        <f t="shared" si="5"/>
        <v>2.0833333333333426E-2</v>
      </c>
      <c r="M27">
        <f t="shared" si="2"/>
        <v>0</v>
      </c>
      <c r="N27">
        <f t="shared" si="3"/>
        <v>0</v>
      </c>
    </row>
    <row r="28" spans="2:15" ht="14.2" customHeight="1" x14ac:dyDescent="0.5">
      <c r="B28" s="11">
        <f t="shared" si="4"/>
        <v>44580</v>
      </c>
      <c r="C28" s="12">
        <f t="shared" si="1"/>
        <v>4</v>
      </c>
      <c r="D28" s="20"/>
      <c r="E28" s="20"/>
      <c r="F28" s="20"/>
      <c r="G28" s="29" t="str">
        <f t="shared" si="6"/>
        <v/>
      </c>
      <c r="H28" s="20"/>
      <c r="I28" s="29" t="str">
        <f t="shared" si="0"/>
        <v/>
      </c>
      <c r="J28" s="22"/>
      <c r="K28" s="27">
        <f t="shared" si="5"/>
        <v>2.0833333333333426E-2</v>
      </c>
      <c r="M28">
        <f t="shared" si="2"/>
        <v>0</v>
      </c>
      <c r="N28">
        <f t="shared" si="3"/>
        <v>0</v>
      </c>
    </row>
    <row r="29" spans="2:15" ht="14.2" customHeight="1" x14ac:dyDescent="0.5">
      <c r="B29" s="11">
        <f t="shared" si="4"/>
        <v>44581</v>
      </c>
      <c r="C29" s="12">
        <f t="shared" si="1"/>
        <v>5</v>
      </c>
      <c r="D29" s="20"/>
      <c r="E29" s="20"/>
      <c r="F29" s="20"/>
      <c r="G29" s="29" t="str">
        <f t="shared" si="6"/>
        <v/>
      </c>
      <c r="H29" s="20"/>
      <c r="I29" s="29" t="str">
        <f t="shared" si="0"/>
        <v/>
      </c>
      <c r="J29" s="22"/>
      <c r="K29" s="27">
        <f t="shared" si="5"/>
        <v>2.0833333333333426E-2</v>
      </c>
      <c r="M29">
        <f t="shared" si="2"/>
        <v>0</v>
      </c>
      <c r="N29">
        <f t="shared" si="3"/>
        <v>0</v>
      </c>
    </row>
    <row r="30" spans="2:15" ht="14.2" customHeight="1" x14ac:dyDescent="0.5">
      <c r="B30" s="11">
        <f t="shared" si="4"/>
        <v>44582</v>
      </c>
      <c r="C30" s="12">
        <f t="shared" si="1"/>
        <v>6</v>
      </c>
      <c r="D30" s="20"/>
      <c r="E30" s="20"/>
      <c r="F30" s="20"/>
      <c r="G30" s="29" t="str">
        <f t="shared" si="6"/>
        <v/>
      </c>
      <c r="H30" s="20"/>
      <c r="I30" s="29" t="str">
        <f t="shared" si="0"/>
        <v/>
      </c>
      <c r="J30" s="22"/>
      <c r="K30" s="27">
        <f t="shared" si="5"/>
        <v>2.0833333333333426E-2</v>
      </c>
      <c r="M30">
        <f t="shared" si="2"/>
        <v>0</v>
      </c>
      <c r="N30">
        <f t="shared" si="3"/>
        <v>0</v>
      </c>
    </row>
    <row r="31" spans="2:15" ht="14.2" customHeight="1" x14ac:dyDescent="0.5">
      <c r="B31" s="11">
        <f t="shared" si="4"/>
        <v>44583</v>
      </c>
      <c r="C31" s="12">
        <f t="shared" si="1"/>
        <v>7</v>
      </c>
      <c r="D31" s="20"/>
      <c r="E31" s="20"/>
      <c r="F31" s="20"/>
      <c r="G31" s="29" t="str">
        <f t="shared" si="6"/>
        <v/>
      </c>
      <c r="H31" s="20"/>
      <c r="I31" s="29" t="str">
        <f t="shared" si="0"/>
        <v/>
      </c>
      <c r="J31" s="22"/>
      <c r="K31" s="27">
        <f t="shared" si="5"/>
        <v>2.0833333333333426E-2</v>
      </c>
      <c r="M31">
        <f t="shared" si="2"/>
        <v>0</v>
      </c>
      <c r="N31">
        <f t="shared" si="3"/>
        <v>0</v>
      </c>
    </row>
    <row r="32" spans="2:15" ht="14.2" customHeight="1" x14ac:dyDescent="0.5">
      <c r="B32" s="11">
        <f t="shared" si="4"/>
        <v>44584</v>
      </c>
      <c r="C32" s="12">
        <f t="shared" si="1"/>
        <v>1</v>
      </c>
      <c r="D32" s="20"/>
      <c r="E32" s="20"/>
      <c r="F32" s="20"/>
      <c r="G32" s="29" t="str">
        <f t="shared" si="6"/>
        <v/>
      </c>
      <c r="H32" s="20"/>
      <c r="I32" s="29" t="str">
        <f t="shared" si="0"/>
        <v/>
      </c>
      <c r="J32" s="22"/>
      <c r="K32" s="27">
        <f t="shared" si="5"/>
        <v>2.0833333333333426E-2</v>
      </c>
      <c r="M32">
        <f t="shared" si="2"/>
        <v>0</v>
      </c>
      <c r="N32">
        <f t="shared" si="3"/>
        <v>0</v>
      </c>
    </row>
    <row r="33" spans="2:14" ht="14.2" customHeight="1" x14ac:dyDescent="0.5">
      <c r="B33" s="11">
        <f t="shared" si="4"/>
        <v>44585</v>
      </c>
      <c r="C33" s="12">
        <f t="shared" si="1"/>
        <v>2</v>
      </c>
      <c r="D33" s="20"/>
      <c r="E33" s="20"/>
      <c r="F33" s="20"/>
      <c r="G33" s="29" t="str">
        <f t="shared" si="6"/>
        <v/>
      </c>
      <c r="H33" s="20"/>
      <c r="I33" s="29" t="str">
        <f t="shared" si="0"/>
        <v/>
      </c>
      <c r="J33" s="22"/>
      <c r="K33" s="27">
        <f t="shared" si="5"/>
        <v>2.0833333333333426E-2</v>
      </c>
      <c r="M33">
        <f t="shared" si="2"/>
        <v>0</v>
      </c>
      <c r="N33">
        <f t="shared" si="3"/>
        <v>0</v>
      </c>
    </row>
    <row r="34" spans="2:14" ht="14.2" customHeight="1" x14ac:dyDescent="0.5">
      <c r="B34" s="11">
        <f t="shared" si="4"/>
        <v>44586</v>
      </c>
      <c r="C34" s="12">
        <f t="shared" si="1"/>
        <v>3</v>
      </c>
      <c r="D34" s="20"/>
      <c r="E34" s="20"/>
      <c r="F34" s="20"/>
      <c r="G34" s="29" t="str">
        <f t="shared" si="6"/>
        <v/>
      </c>
      <c r="H34" s="20"/>
      <c r="I34" s="29" t="str">
        <f t="shared" si="0"/>
        <v/>
      </c>
      <c r="J34" s="22"/>
      <c r="K34" s="27">
        <f t="shared" si="5"/>
        <v>2.0833333333333426E-2</v>
      </c>
      <c r="M34">
        <f t="shared" si="2"/>
        <v>0</v>
      </c>
      <c r="N34">
        <f t="shared" si="3"/>
        <v>0</v>
      </c>
    </row>
    <row r="35" spans="2:14" ht="14.2" customHeight="1" x14ac:dyDescent="0.5">
      <c r="B35" s="11">
        <f t="shared" si="4"/>
        <v>44587</v>
      </c>
      <c r="C35" s="12">
        <f t="shared" si="1"/>
        <v>4</v>
      </c>
      <c r="D35" s="20"/>
      <c r="E35" s="20"/>
      <c r="F35" s="20"/>
      <c r="G35" s="29" t="str">
        <f t="shared" si="6"/>
        <v/>
      </c>
      <c r="H35" s="20"/>
      <c r="I35" s="29" t="str">
        <f t="shared" si="0"/>
        <v/>
      </c>
      <c r="J35" s="22"/>
      <c r="K35" s="27">
        <f t="shared" si="5"/>
        <v>2.0833333333333426E-2</v>
      </c>
      <c r="M35">
        <f t="shared" si="2"/>
        <v>0</v>
      </c>
      <c r="N35">
        <f t="shared" si="3"/>
        <v>0</v>
      </c>
    </row>
    <row r="36" spans="2:14" ht="14.2" customHeight="1" x14ac:dyDescent="0.5">
      <c r="B36" s="11">
        <f t="shared" si="4"/>
        <v>44588</v>
      </c>
      <c r="C36" s="12">
        <f t="shared" si="1"/>
        <v>5</v>
      </c>
      <c r="D36" s="20"/>
      <c r="E36" s="20"/>
      <c r="F36" s="20"/>
      <c r="G36" s="29" t="str">
        <f t="shared" si="6"/>
        <v/>
      </c>
      <c r="H36" s="20"/>
      <c r="I36" s="29" t="str">
        <f t="shared" si="0"/>
        <v/>
      </c>
      <c r="J36" s="22"/>
      <c r="K36" s="27">
        <f t="shared" si="5"/>
        <v>2.0833333333333426E-2</v>
      </c>
      <c r="M36">
        <f t="shared" si="2"/>
        <v>0</v>
      </c>
      <c r="N36">
        <f t="shared" si="3"/>
        <v>0</v>
      </c>
    </row>
    <row r="37" spans="2:14" ht="14.2" customHeight="1" x14ac:dyDescent="0.5">
      <c r="B37" s="11">
        <f t="shared" si="4"/>
        <v>44589</v>
      </c>
      <c r="C37" s="12">
        <f t="shared" si="1"/>
        <v>6</v>
      </c>
      <c r="D37" s="20"/>
      <c r="E37" s="20"/>
      <c r="F37" s="20"/>
      <c r="G37" s="29" t="str">
        <f t="shared" si="6"/>
        <v/>
      </c>
      <c r="H37" s="20"/>
      <c r="I37" s="29" t="str">
        <f t="shared" si="0"/>
        <v/>
      </c>
      <c r="J37" s="22"/>
      <c r="K37" s="27">
        <f t="shared" si="5"/>
        <v>2.0833333333333426E-2</v>
      </c>
      <c r="M37">
        <f t="shared" si="2"/>
        <v>0</v>
      </c>
      <c r="N37">
        <f t="shared" si="3"/>
        <v>0</v>
      </c>
    </row>
    <row r="38" spans="2:14" ht="14.2" customHeight="1" x14ac:dyDescent="0.5">
      <c r="B38" s="11">
        <f t="shared" si="4"/>
        <v>44590</v>
      </c>
      <c r="C38" s="12">
        <f t="shared" si="1"/>
        <v>7</v>
      </c>
      <c r="D38" s="20"/>
      <c r="E38" s="20"/>
      <c r="F38" s="20"/>
      <c r="G38" s="29" t="str">
        <f t="shared" si="6"/>
        <v/>
      </c>
      <c r="H38" s="20"/>
      <c r="I38" s="29" t="str">
        <f t="shared" si="0"/>
        <v/>
      </c>
      <c r="J38" s="22"/>
      <c r="K38" s="27">
        <f t="shared" si="5"/>
        <v>2.0833333333333426E-2</v>
      </c>
      <c r="M38">
        <f t="shared" si="2"/>
        <v>0</v>
      </c>
      <c r="N38">
        <f t="shared" si="3"/>
        <v>0</v>
      </c>
    </row>
    <row r="39" spans="2:14" ht="14.2" customHeight="1" thickBot="1" x14ac:dyDescent="0.55000000000000004">
      <c r="B39" s="13">
        <f t="shared" si="4"/>
        <v>44591</v>
      </c>
      <c r="C39" s="14">
        <f t="shared" si="1"/>
        <v>1</v>
      </c>
      <c r="D39" s="21"/>
      <c r="E39" s="21"/>
      <c r="F39" s="21"/>
      <c r="G39" s="30" t="str">
        <f t="shared" si="6"/>
        <v/>
      </c>
      <c r="H39" s="21"/>
      <c r="I39" s="30" t="str">
        <f t="shared" si="0"/>
        <v/>
      </c>
      <c r="J39" s="23"/>
      <c r="K39" s="28">
        <f>K38+IF(I39="",0,I39)</f>
        <v>2.0833333333333426E-2</v>
      </c>
      <c r="M39">
        <f t="shared" si="2"/>
        <v>0</v>
      </c>
      <c r="N39">
        <f t="shared" si="3"/>
        <v>0</v>
      </c>
    </row>
    <row r="40" spans="2:14" x14ac:dyDescent="0.5">
      <c r="E40" s="1" t="s">
        <v>36</v>
      </c>
      <c r="F40" s="15"/>
      <c r="G40" s="25">
        <f>SUM(G9:G39)</f>
        <v>0.35416666666666674</v>
      </c>
      <c r="H40" s="25">
        <f>SUM(H9:H39)</f>
        <v>0.33333333333333331</v>
      </c>
      <c r="I40" s="25">
        <f>G40-H40</f>
        <v>2.0833333333333426E-2</v>
      </c>
      <c r="J40" s="1"/>
      <c r="K40" s="25">
        <f>K39</f>
        <v>2.0833333333333426E-2</v>
      </c>
    </row>
    <row r="41" spans="2:14" x14ac:dyDescent="0.5">
      <c r="B41" s="2"/>
    </row>
    <row r="42" spans="2:14" ht="14.7" thickBot="1" x14ac:dyDescent="0.55000000000000004">
      <c r="B42" s="2"/>
    </row>
    <row r="43" spans="2:14" ht="16" thickBot="1" x14ac:dyDescent="0.6">
      <c r="B43" s="41" t="s">
        <v>40</v>
      </c>
      <c r="C43" s="42"/>
      <c r="D43" s="42"/>
      <c r="E43" s="42"/>
      <c r="F43" s="42"/>
      <c r="G43" s="43"/>
      <c r="H43" s="42"/>
      <c r="I43" s="42"/>
      <c r="J43" s="42"/>
      <c r="K43" s="44"/>
    </row>
    <row r="44" spans="2:14" x14ac:dyDescent="0.5">
      <c r="B44" s="31" t="s">
        <v>57</v>
      </c>
      <c r="C44" s="32"/>
      <c r="D44" s="32"/>
      <c r="E44" s="32"/>
      <c r="F44" s="32"/>
      <c r="G44" s="33"/>
      <c r="H44" s="32"/>
      <c r="I44" s="32"/>
      <c r="J44" s="32"/>
      <c r="K44" s="34"/>
    </row>
    <row r="45" spans="2:14" x14ac:dyDescent="0.5">
      <c r="B45" s="35"/>
      <c r="C45" s="32"/>
      <c r="D45" s="32"/>
      <c r="E45" s="32"/>
      <c r="F45" s="32"/>
      <c r="G45" s="33"/>
      <c r="H45" s="32"/>
      <c r="I45" s="32"/>
      <c r="J45" s="32"/>
      <c r="K45" s="34"/>
    </row>
    <row r="46" spans="2:14" x14ac:dyDescent="0.5">
      <c r="B46" s="35" t="s">
        <v>55</v>
      </c>
      <c r="C46" s="32"/>
      <c r="D46" s="32"/>
      <c r="E46" s="32"/>
      <c r="F46" s="32"/>
      <c r="G46" s="33"/>
      <c r="H46" s="32"/>
      <c r="I46" s="32"/>
      <c r="J46" s="32"/>
      <c r="K46" s="34"/>
    </row>
    <row r="47" spans="2:14" x14ac:dyDescent="0.5">
      <c r="B47" s="35"/>
      <c r="C47" s="32" t="s">
        <v>41</v>
      </c>
      <c r="D47" s="32"/>
      <c r="E47" s="32"/>
      <c r="F47" s="32"/>
      <c r="G47" s="33"/>
      <c r="H47" s="32"/>
      <c r="I47" s="32"/>
      <c r="J47" s="32"/>
      <c r="K47" s="34"/>
    </row>
    <row r="48" spans="2:14" x14ac:dyDescent="0.5">
      <c r="B48" s="35"/>
      <c r="C48" s="32" t="s">
        <v>53</v>
      </c>
      <c r="D48" s="32"/>
      <c r="E48" s="32"/>
      <c r="F48" s="32"/>
      <c r="G48" s="33"/>
      <c r="H48" s="32"/>
      <c r="I48" s="32"/>
      <c r="J48" s="32"/>
      <c r="K48" s="34"/>
    </row>
    <row r="49" spans="2:11" x14ac:dyDescent="0.5">
      <c r="B49" s="35"/>
      <c r="C49" s="32" t="s">
        <v>56</v>
      </c>
      <c r="D49" s="32"/>
      <c r="E49" s="32"/>
      <c r="F49" s="32"/>
      <c r="G49" s="33"/>
      <c r="H49" s="32"/>
      <c r="I49" s="32"/>
      <c r="J49" s="32"/>
      <c r="K49" s="34"/>
    </row>
    <row r="50" spans="2:11" x14ac:dyDescent="0.5">
      <c r="B50" s="35"/>
      <c r="C50" s="32" t="s">
        <v>54</v>
      </c>
      <c r="D50" s="32"/>
      <c r="E50" s="32"/>
      <c r="F50" s="32"/>
      <c r="G50" s="33"/>
      <c r="H50" s="32"/>
      <c r="I50" s="32"/>
      <c r="J50" s="32"/>
      <c r="K50" s="34"/>
    </row>
    <row r="51" spans="2:11" ht="14.7" thickBot="1" x14ac:dyDescent="0.55000000000000004">
      <c r="B51" s="35"/>
      <c r="C51" s="32"/>
      <c r="D51" s="32"/>
      <c r="E51" s="32"/>
      <c r="F51" s="32"/>
      <c r="G51" s="33"/>
      <c r="H51" s="32"/>
      <c r="I51" s="32"/>
      <c r="J51" s="32"/>
      <c r="K51" s="34"/>
    </row>
    <row r="52" spans="2:11" ht="14.7" thickBot="1" x14ac:dyDescent="0.55000000000000004">
      <c r="B52" s="36" t="s">
        <v>42</v>
      </c>
      <c r="C52" s="37"/>
      <c r="D52" s="45" t="s">
        <v>43</v>
      </c>
      <c r="E52" s="45"/>
      <c r="F52" s="45"/>
      <c r="G52" s="38" t="s">
        <v>44</v>
      </c>
      <c r="H52" s="37"/>
      <c r="I52" s="37"/>
      <c r="J52" s="39" t="s">
        <v>45</v>
      </c>
      <c r="K52" s="40"/>
    </row>
  </sheetData>
  <sheetProtection algorithmName="SHA-512" hashValue="I9vDXGdTyyXBEe1a6JkWUphJpNR9TYvovt/ewdw9+q8489ErGIBu/ribv6wn2IELo16T4bQ+YFMa4QnFg/VX5Q==" saltValue="F4TyYlP68wxgxTH7z3LQyA==" spinCount="100000" sheet="1" formatCells="0"/>
  <mergeCells count="1">
    <mergeCell ref="D52:F52"/>
  </mergeCells>
  <hyperlinks>
    <hyperlink ref="D52" r:id="rId1" xr:uid="{3095B770-959A-456D-B456-5965C3BCB0EC}"/>
    <hyperlink ref="J52" r:id="rId2" xr:uid="{CB68954F-5B3F-473F-B42B-ACF39C0C9D46}"/>
  </hyperlinks>
  <pageMargins left="0.39370078740157483" right="0.39370078740157483" top="0.47244094488188981" bottom="0.39370078740157483" header="0.31496062992125984" footer="0.31496062992125984"/>
  <pageSetup paperSize="9" orientation="landscape" r:id="rId3"/>
  <ignoredErrors>
    <ignoredError sqref="G10:G12 G9 G13:G39 I9:I39" unlockedFormula="1"/>
  </ignoredErrors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DC2F52-CC82-44DE-8EEE-EA172676B78C}">
          <x14:formula1>
            <xm:f>Konfiguration!$D$3:$D$20</xm:f>
          </x14:formula1>
          <xm:sqref>J9:J39</xm:sqref>
        </x14:dataValidation>
        <x14:dataValidation type="list" allowBlank="1" showInputMessage="1" showErrorMessage="1" xr:uid="{845CDF0D-970F-467D-8516-D999E278D4B0}">
          <x14:formula1>
            <xm:f>Konfiguration!$B$3:$B$15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D9AB-DF90-4330-83AB-4B4B16B47F57}">
  <sheetPr codeName="Tabelle2"/>
  <dimension ref="B2:E20"/>
  <sheetViews>
    <sheetView workbookViewId="0">
      <selection activeCell="B3" sqref="B3"/>
    </sheetView>
  </sheetViews>
  <sheetFormatPr baseColWidth="10" defaultRowHeight="14.35" x14ac:dyDescent="0.5"/>
  <cols>
    <col min="1" max="1" width="13" customWidth="1"/>
    <col min="4" max="4" width="33" bestFit="1" customWidth="1"/>
    <col min="5" max="5" width="18.17578125" bestFit="1" customWidth="1"/>
  </cols>
  <sheetData>
    <row r="2" spans="2:5" x14ac:dyDescent="0.5">
      <c r="B2" s="1" t="s">
        <v>11</v>
      </c>
      <c r="D2" s="1" t="s">
        <v>8</v>
      </c>
      <c r="E2" s="1" t="s">
        <v>9</v>
      </c>
    </row>
    <row r="3" spans="2:5" x14ac:dyDescent="0.5">
      <c r="B3" s="3">
        <v>44530</v>
      </c>
    </row>
    <row r="4" spans="2:5" x14ac:dyDescent="0.5">
      <c r="B4" s="3">
        <v>44561</v>
      </c>
      <c r="D4" t="s">
        <v>20</v>
      </c>
      <c r="E4" t="s">
        <v>13</v>
      </c>
    </row>
    <row r="5" spans="2:5" x14ac:dyDescent="0.5">
      <c r="B5" s="3">
        <v>44592</v>
      </c>
      <c r="D5" t="s">
        <v>21</v>
      </c>
      <c r="E5" t="s">
        <v>13</v>
      </c>
    </row>
    <row r="6" spans="2:5" x14ac:dyDescent="0.5">
      <c r="B6" s="3">
        <v>44620</v>
      </c>
      <c r="D6" t="s">
        <v>22</v>
      </c>
      <c r="E6" t="s">
        <v>13</v>
      </c>
    </row>
    <row r="7" spans="2:5" x14ac:dyDescent="0.5">
      <c r="B7" s="3">
        <v>44651</v>
      </c>
      <c r="D7" t="s">
        <v>23</v>
      </c>
      <c r="E7" t="s">
        <v>32</v>
      </c>
    </row>
    <row r="8" spans="2:5" x14ac:dyDescent="0.5">
      <c r="B8" s="3">
        <v>44681</v>
      </c>
      <c r="D8" t="s">
        <v>24</v>
      </c>
      <c r="E8" t="s">
        <v>12</v>
      </c>
    </row>
    <row r="9" spans="2:5" x14ac:dyDescent="0.5">
      <c r="B9" s="3">
        <v>44712</v>
      </c>
      <c r="D9" t="s">
        <v>25</v>
      </c>
      <c r="E9" t="s">
        <v>33</v>
      </c>
    </row>
    <row r="10" spans="2:5" x14ac:dyDescent="0.5">
      <c r="B10" s="3">
        <v>44742</v>
      </c>
      <c r="D10" t="s">
        <v>15</v>
      </c>
      <c r="E10" t="s">
        <v>12</v>
      </c>
    </row>
    <row r="11" spans="2:5" x14ac:dyDescent="0.5">
      <c r="B11" s="3">
        <v>44773</v>
      </c>
      <c r="D11" t="s">
        <v>16</v>
      </c>
      <c r="E11" t="s">
        <v>13</v>
      </c>
    </row>
    <row r="12" spans="2:5" x14ac:dyDescent="0.5">
      <c r="B12" s="3">
        <v>44804</v>
      </c>
      <c r="D12" t="s">
        <v>26</v>
      </c>
      <c r="E12" t="s">
        <v>26</v>
      </c>
    </row>
    <row r="13" spans="2:5" x14ac:dyDescent="0.5">
      <c r="B13" s="3">
        <v>44834</v>
      </c>
      <c r="D13" t="s">
        <v>27</v>
      </c>
      <c r="E13" t="s">
        <v>13</v>
      </c>
    </row>
    <row r="14" spans="2:5" x14ac:dyDescent="0.5">
      <c r="B14" s="3">
        <v>44865</v>
      </c>
      <c r="D14" t="s">
        <v>28</v>
      </c>
      <c r="E14" t="s">
        <v>34</v>
      </c>
    </row>
    <row r="15" spans="2:5" x14ac:dyDescent="0.5">
      <c r="B15" s="3">
        <v>44895</v>
      </c>
      <c r="D15" t="s">
        <v>29</v>
      </c>
      <c r="E15" t="s">
        <v>13</v>
      </c>
    </row>
    <row r="16" spans="2:5" x14ac:dyDescent="0.5">
      <c r="B16" s="3"/>
      <c r="D16" t="s">
        <v>17</v>
      </c>
      <c r="E16" t="s">
        <v>13</v>
      </c>
    </row>
    <row r="17" spans="2:5" x14ac:dyDescent="0.5">
      <c r="B17" s="3"/>
      <c r="D17" t="s">
        <v>30</v>
      </c>
      <c r="E17" t="s">
        <v>13</v>
      </c>
    </row>
    <row r="18" spans="2:5" x14ac:dyDescent="0.5">
      <c r="B18" s="3"/>
      <c r="D18" t="s">
        <v>18</v>
      </c>
      <c r="E18" t="s">
        <v>14</v>
      </c>
    </row>
    <row r="19" spans="2:5" x14ac:dyDescent="0.5">
      <c r="B19" s="3"/>
      <c r="D19" t="s">
        <v>19</v>
      </c>
      <c r="E19" t="s">
        <v>13</v>
      </c>
    </row>
    <row r="20" spans="2:5" x14ac:dyDescent="0.5">
      <c r="B20" s="3"/>
      <c r="D20" t="s">
        <v>31</v>
      </c>
      <c r="E20" t="s">
        <v>33</v>
      </c>
    </row>
  </sheetData>
  <sheetProtection algorithmName="SHA-512" hashValue="9xCtKZ0qBKFh6mKC9eJYMdOmwgpz8IXNAfTwQ7ajmEc/Mefxy5D/B6z4fBwx7XFIpheMIyibZ7zALsV9PJhTOw==" saltValue="z54a2CqhbwOMd1NQAcWmTg==" spinCount="100000" sheet="1" objects="1" scenarios="1"/>
  <sortState xmlns:xlrd2="http://schemas.microsoft.com/office/spreadsheetml/2017/richdata2" ref="D4:E20">
    <sortCondition ref="D4:D20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7ef0f0-929f-4997-8fb7-50470e0aef87" xsi:nil="true"/>
    <lcf76f155ced4ddcb4097134ff3c332f xmlns="747c2db7-873c-436e-90e3-5e7fb3162c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E60EADB855F42A1162521157DB0FF" ma:contentTypeVersion="14" ma:contentTypeDescription="Ein neues Dokument erstellen." ma:contentTypeScope="" ma:versionID="434dd16f834faa06e5bca521c307d0c7">
  <xsd:schema xmlns:xsd="http://www.w3.org/2001/XMLSchema" xmlns:xs="http://www.w3.org/2001/XMLSchema" xmlns:p="http://schemas.microsoft.com/office/2006/metadata/properties" xmlns:ns2="747c2db7-873c-436e-90e3-5e7fb3162cf0" xmlns:ns3="ff7ef0f0-929f-4997-8fb7-50470e0aef87" targetNamespace="http://schemas.microsoft.com/office/2006/metadata/properties" ma:root="true" ma:fieldsID="1830bbd4f3aa44722b168a385394683d" ns2:_="" ns3:_="">
    <xsd:import namespace="747c2db7-873c-436e-90e3-5e7fb3162cf0"/>
    <xsd:import namespace="ff7ef0f0-929f-4997-8fb7-50470e0aef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c2db7-873c-436e-90e3-5e7fb3162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56ee4ccb-1fba-4e2a-8aca-6b27c201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ef0f0-929f-4997-8fb7-50470e0aef8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2625a1c-0fe7-4ff1-a2b2-32a9c35c8d75}" ma:internalName="TaxCatchAll" ma:showField="CatchAllData" ma:web="ff7ef0f0-929f-4997-8fb7-50470e0aef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97E475-26D4-47AB-AFC2-E6150B143C7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47c2db7-873c-436e-90e3-5e7fb3162cf0"/>
    <ds:schemaRef ds:uri="http://www.w3.org/XML/1998/namespace"/>
    <ds:schemaRef ds:uri="http://purl.org/dc/dcmitype/"/>
    <ds:schemaRef ds:uri="ff7ef0f0-929f-4997-8fb7-50470e0aef87"/>
  </ds:schemaRefs>
</ds:datastoreItem>
</file>

<file path=customXml/itemProps2.xml><?xml version="1.0" encoding="utf-8"?>
<ds:datastoreItem xmlns:ds="http://schemas.openxmlformats.org/officeDocument/2006/customXml" ds:itemID="{9784BA15-A15C-42B3-8F93-69D2D4B64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c2db7-873c-436e-90e3-5e7fb3162cf0"/>
    <ds:schemaRef ds:uri="ff7ef0f0-929f-4997-8fb7-50470e0aef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DDC1B5-89E4-42DC-9AD0-5FFDB9111A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Zeiterfassung 2026</vt:lpstr>
      <vt:lpstr>Konfiguration</vt:lpstr>
      <vt:lpstr>'Zeiterfassung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Stephan</dc:creator>
  <cp:lastModifiedBy>Gerhard Stephan</cp:lastModifiedBy>
  <cp:lastPrinted>2021-12-15T14:38:20Z</cp:lastPrinted>
  <dcterms:created xsi:type="dcterms:W3CDTF">2021-12-01T14:41:49Z</dcterms:created>
  <dcterms:modified xsi:type="dcterms:W3CDTF">2025-12-05T15:57:28Z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0x01010051CE60EADB855F42A1162521157DB0FF</vt:lpwstr>
  </property>
  <property fmtid="{D5CDD505-2E9C-101B-9397-08002B2CF9AE}" pid="3" name="MediaServiceImageTags">
    <vt:lpwstr/>
  </property>
</Properties>
</file>